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520" windowHeight="12840" tabRatio="788" activeTab="1"/>
  </bookViews>
  <sheets>
    <sheet name="Норматив ИКИР на 2023 год" sheetId="6" r:id="rId1"/>
    <sheet name="Стоимость часа услуг на2023г " sheetId="5" r:id="rId2"/>
  </sheets>
  <calcPr calcId="124519"/>
</workbook>
</file>

<file path=xl/calcChain.xml><?xml version="1.0" encoding="utf-8"?>
<calcChain xmlns="http://schemas.openxmlformats.org/spreadsheetml/2006/main">
  <c r="C9" i="5"/>
  <c r="C11"/>
  <c r="C21"/>
  <c r="E9" i="6"/>
  <c r="E7"/>
  <c r="E5"/>
  <c r="C23" i="5" l="1"/>
  <c r="C22"/>
  <c r="C19" i="6"/>
  <c r="F18"/>
  <c r="F5"/>
  <c r="F4"/>
  <c r="F19"/>
  <c r="E19"/>
  <c r="F6"/>
  <c r="F7"/>
  <c r="F8"/>
  <c r="F9"/>
  <c r="F10"/>
  <c r="F11"/>
  <c r="F12"/>
  <c r="F13"/>
  <c r="F14"/>
  <c r="F15"/>
  <c r="F16"/>
  <c r="F17"/>
</calcChain>
</file>

<file path=xl/sharedStrings.xml><?xml version="1.0" encoding="utf-8"?>
<sst xmlns="http://schemas.openxmlformats.org/spreadsheetml/2006/main" count="81" uniqueCount="45">
  <si>
    <t>ИНЗ</t>
  </si>
  <si>
    <t>КУ</t>
  </si>
  <si>
    <t>СНИ</t>
  </si>
  <si>
    <t>СОЦДИ</t>
  </si>
  <si>
    <t>УС</t>
  </si>
  <si>
    <t>ТУ</t>
  </si>
  <si>
    <t>ПНЗ</t>
  </si>
  <si>
    <t>Уд.вес</t>
  </si>
  <si>
    <t>Коммунальные услуги</t>
  </si>
  <si>
    <t>Содержание недвижимого имущества</t>
  </si>
  <si>
    <t>Содержание особо ценного движимого иущества</t>
  </si>
  <si>
    <t>Затраты на амортизацию</t>
  </si>
  <si>
    <t>АМ</t>
  </si>
  <si>
    <t>Услуги связи</t>
  </si>
  <si>
    <t>Транспортные услуги</t>
  </si>
  <si>
    <t>Прочие общехозяйственные нужды</t>
  </si>
  <si>
    <t>Нормативные затраты</t>
  </si>
  <si>
    <t>Условное обозначение</t>
  </si>
  <si>
    <t>Норматив затрат, руб</t>
  </si>
  <si>
    <t>ОТ1_НР_211</t>
  </si>
  <si>
    <t>ОТ1_НР_213</t>
  </si>
  <si>
    <t>ОТ1_НС_211</t>
  </si>
  <si>
    <t>ОТ1_НС_213</t>
  </si>
  <si>
    <t>ОТ2_211</t>
  </si>
  <si>
    <t>ОТ2_213</t>
  </si>
  <si>
    <t>Оплата труда основного персонала (научные сотрудники)</t>
  </si>
  <si>
    <t>Норматив базовый, руб</t>
  </si>
  <si>
    <t>Корректирующий коэффициент (сводный)</t>
  </si>
  <si>
    <t>Оплата труда основного персонала (другие категории работников, непосредственно участвующие в выполнении гос.задания)</t>
  </si>
  <si>
    <t>Оплата труда административно-управленческого и вспомогательного персонала</t>
  </si>
  <si>
    <t>Приобретение материальных запасов и  движимого иущества</t>
  </si>
  <si>
    <t>Иные затраты</t>
  </si>
  <si>
    <t>Стоимость норма-часа выполнения единицы работы</t>
  </si>
  <si>
    <t>МЗиДИ</t>
  </si>
  <si>
    <t xml:space="preserve">         Главный экономист</t>
  </si>
  <si>
    <t>Себестоимость</t>
  </si>
  <si>
    <t>Прибыль, 20%</t>
  </si>
  <si>
    <t>Стоимость нормо-часа услуги</t>
  </si>
  <si>
    <t>Приложение № 1</t>
  </si>
  <si>
    <t xml:space="preserve">                    Главный экономист</t>
  </si>
  <si>
    <t>Расчет стоимости норма-часа  на оказание услуг по подготовке, обработке и передаче суточных магнитных данных
 на геофизических обсерваториях ИКИР ДВО РАН в 2023 году.</t>
  </si>
  <si>
    <t>Гилева И.Н,</t>
  </si>
  <si>
    <t>Плановые нормативные затраты ИКИР ДВО РАН
 на проведение фундаментальных научных исследований 
(код базовой работы 11.039.1)  на 2023 год</t>
  </si>
  <si>
    <t>к приказу №       от _____________2023 г.</t>
  </si>
  <si>
    <t>Гилева И.Н.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</si>
</sst>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" fontId="0" fillId="0" borderId="0" xfId="0" applyNumberForma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2" fillId="0" borderId="0" xfId="0" applyFont="1" applyFill="1" applyAlignment="1"/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10" fontId="1" fillId="0" borderId="2" xfId="0" applyNumberFormat="1" applyFont="1" applyFill="1" applyBorder="1"/>
    <xf numFmtId="0" fontId="1" fillId="0" borderId="0" xfId="0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1" xfId="0" applyFont="1" applyFill="1" applyBorder="1"/>
    <xf numFmtId="0" fontId="2" fillId="0" borderId="2" xfId="0" applyFont="1" applyFill="1" applyBorder="1"/>
    <xf numFmtId="10" fontId="2" fillId="0" borderId="2" xfId="0" applyNumberFormat="1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/>
    <xf numFmtId="10" fontId="2" fillId="0" borderId="0" xfId="0" applyNumberFormat="1" applyFont="1" applyFill="1" applyBorder="1"/>
    <xf numFmtId="0" fontId="1" fillId="0" borderId="0" xfId="0" applyFont="1" applyFill="1" applyAlignment="1">
      <alignment horizontal="left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/>
    <xf numFmtId="4" fontId="2" fillId="0" borderId="1" xfId="0" applyNumberFormat="1" applyFont="1" applyBorder="1" applyAlignment="1">
      <alignment wrapText="1"/>
    </xf>
    <xf numFmtId="4" fontId="1" fillId="0" borderId="0" xfId="0" applyNumberFormat="1" applyFont="1" applyFill="1"/>
    <xf numFmtId="4" fontId="2" fillId="0" borderId="1" xfId="0" applyNumberFormat="1" applyFont="1" applyBorder="1"/>
    <xf numFmtId="4" fontId="2" fillId="0" borderId="2" xfId="0" applyNumberFormat="1" applyFont="1" applyFill="1" applyBorder="1"/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opLeftCell="A16" workbookViewId="0">
      <selection activeCell="B38" sqref="B38"/>
    </sheetView>
  </sheetViews>
  <sheetFormatPr defaultRowHeight="15.75" outlineLevelRow="1" outlineLevelCol="1"/>
  <cols>
    <col min="1" max="1" width="43.42578125" style="6" customWidth="1"/>
    <col min="2" max="2" width="14.28515625" style="6" customWidth="1"/>
    <col min="3" max="3" width="12.28515625" style="6" hidden="1" customWidth="1" outlineLevel="1"/>
    <col min="4" max="4" width="14.42578125" style="6" hidden="1" customWidth="1" outlineLevel="1"/>
    <col min="5" max="5" width="12.28515625" style="6" customWidth="1" collapsed="1"/>
    <col min="6" max="6" width="10.140625" style="6" hidden="1" customWidth="1" outlineLevel="1"/>
    <col min="7" max="7" width="11.42578125" style="6" customWidth="1" collapsed="1"/>
    <col min="8" max="10" width="9.140625" style="6"/>
    <col min="11" max="11" width="14.85546875" style="6" customWidth="1"/>
    <col min="12" max="16384" width="9.140625" style="6"/>
  </cols>
  <sheetData>
    <row r="1" spans="1:11" ht="50.25" customHeight="1">
      <c r="A1" s="37" t="s">
        <v>42</v>
      </c>
      <c r="B1" s="37"/>
      <c r="C1" s="37"/>
      <c r="D1" s="37"/>
      <c r="E1" s="37"/>
      <c r="F1" s="5"/>
      <c r="G1" s="5"/>
      <c r="H1" s="5"/>
    </row>
    <row r="2" spans="1:11">
      <c r="A2" s="7"/>
      <c r="B2" s="7"/>
      <c r="C2" s="7"/>
      <c r="D2" s="7"/>
      <c r="E2" s="7"/>
      <c r="F2" s="7"/>
      <c r="I2" s="38"/>
      <c r="J2" s="38"/>
      <c r="K2" s="38"/>
    </row>
    <row r="3" spans="1:11" ht="46.5" customHeight="1">
      <c r="A3" s="16" t="s">
        <v>16</v>
      </c>
      <c r="B3" s="17" t="s">
        <v>17</v>
      </c>
      <c r="C3" s="17" t="s">
        <v>26</v>
      </c>
      <c r="D3" s="18" t="s">
        <v>27</v>
      </c>
      <c r="E3" s="17" t="s">
        <v>18</v>
      </c>
      <c r="F3" s="8" t="s">
        <v>7</v>
      </c>
      <c r="I3"/>
      <c r="J3"/>
      <c r="K3" s="1"/>
    </row>
    <row r="4" spans="1:11" ht="50.25" customHeight="1">
      <c r="A4" s="9" t="s">
        <v>28</v>
      </c>
      <c r="B4" s="2" t="s">
        <v>19</v>
      </c>
      <c r="C4" s="3">
        <v>128.47999999999999</v>
      </c>
      <c r="D4" s="4">
        <v>3.02</v>
      </c>
      <c r="E4" s="32">
        <v>482.7</v>
      </c>
      <c r="F4" s="10">
        <f t="shared" ref="F4:F19" si="0">C4/C$19</f>
        <v>0.13340809503042386</v>
      </c>
      <c r="I4"/>
      <c r="J4"/>
      <c r="K4"/>
    </row>
    <row r="5" spans="1:11" ht="43.5" customHeight="1">
      <c r="A5" s="9" t="s">
        <v>28</v>
      </c>
      <c r="B5" s="2" t="s">
        <v>20</v>
      </c>
      <c r="C5" s="3">
        <v>38.799999999999997</v>
      </c>
      <c r="D5" s="4"/>
      <c r="E5" s="32">
        <f>ROUND(E4*30.2%,2)</f>
        <v>145.78</v>
      </c>
      <c r="F5" s="10">
        <f t="shared" si="0"/>
        <v>4.0288247876560136E-2</v>
      </c>
      <c r="I5" s="39"/>
      <c r="J5" s="39"/>
      <c r="K5"/>
    </row>
    <row r="6" spans="1:11" ht="31.5" customHeight="1">
      <c r="A6" s="9" t="s">
        <v>25</v>
      </c>
      <c r="B6" s="2" t="s">
        <v>21</v>
      </c>
      <c r="C6" s="3">
        <v>256.95999999999998</v>
      </c>
      <c r="D6" s="4">
        <v>3.3220000000000001</v>
      </c>
      <c r="E6" s="32">
        <v>1126.29</v>
      </c>
      <c r="F6" s="10">
        <f t="shared" si="0"/>
        <v>0.26681619006084772</v>
      </c>
    </row>
    <row r="7" spans="1:11" ht="35.25" customHeight="1">
      <c r="A7" s="9" t="s">
        <v>25</v>
      </c>
      <c r="B7" s="2" t="s">
        <v>22</v>
      </c>
      <c r="C7" s="3">
        <v>77.599999999999994</v>
      </c>
      <c r="D7" s="4"/>
      <c r="E7" s="32">
        <f>ROUND(E6*30.2%,2)</f>
        <v>340.14</v>
      </c>
      <c r="F7" s="10">
        <f t="shared" si="0"/>
        <v>8.0576495753120272E-2</v>
      </c>
    </row>
    <row r="8" spans="1:11" ht="47.25">
      <c r="A8" s="9" t="s">
        <v>29</v>
      </c>
      <c r="B8" s="2" t="s">
        <v>23</v>
      </c>
      <c r="C8" s="3">
        <v>128.47999999999999</v>
      </c>
      <c r="D8" s="4">
        <v>3.02</v>
      </c>
      <c r="E8" s="32">
        <v>340.06</v>
      </c>
      <c r="F8" s="10">
        <f t="shared" si="0"/>
        <v>0.13340809503042386</v>
      </c>
    </row>
    <row r="9" spans="1:11" ht="47.25">
      <c r="A9" s="9" t="s">
        <v>29</v>
      </c>
      <c r="B9" s="2" t="s">
        <v>24</v>
      </c>
      <c r="C9" s="3">
        <v>38.799999999999997</v>
      </c>
      <c r="D9" s="4"/>
      <c r="E9" s="32">
        <f>ROUND(E8*30.2%,2)</f>
        <v>102.7</v>
      </c>
      <c r="F9" s="10">
        <f t="shared" si="0"/>
        <v>4.0288247876560136E-2</v>
      </c>
    </row>
    <row r="10" spans="1:11" ht="33" customHeight="1">
      <c r="A10" s="9" t="s">
        <v>30</v>
      </c>
      <c r="B10" s="2" t="s">
        <v>33</v>
      </c>
      <c r="C10" s="3">
        <v>219.4</v>
      </c>
      <c r="D10" s="4">
        <v>1.1100000000000001</v>
      </c>
      <c r="E10" s="32">
        <v>95.39</v>
      </c>
      <c r="F10" s="10">
        <f t="shared" si="0"/>
        <v>0.22781550474529111</v>
      </c>
    </row>
    <row r="11" spans="1:11">
      <c r="A11" s="9" t="s">
        <v>31</v>
      </c>
      <c r="B11" s="2" t="s">
        <v>0</v>
      </c>
      <c r="C11" s="3">
        <v>7.63</v>
      </c>
      <c r="D11" s="4">
        <v>3</v>
      </c>
      <c r="E11" s="32">
        <v>37.99</v>
      </c>
      <c r="F11" s="10">
        <f t="shared" si="0"/>
        <v>7.9226631777874704E-3</v>
      </c>
    </row>
    <row r="12" spans="1:11">
      <c r="A12" s="9" t="s">
        <v>8</v>
      </c>
      <c r="B12" s="2" t="s">
        <v>1</v>
      </c>
      <c r="C12" s="3">
        <v>28.77</v>
      </c>
      <c r="D12" s="4">
        <v>14</v>
      </c>
      <c r="E12" s="32">
        <v>220.76</v>
      </c>
      <c r="F12" s="10">
        <f t="shared" si="0"/>
        <v>2.9873528129088535E-2</v>
      </c>
    </row>
    <row r="13" spans="1:11">
      <c r="A13" s="9" t="s">
        <v>9</v>
      </c>
      <c r="B13" s="2" t="s">
        <v>2</v>
      </c>
      <c r="C13" s="3">
        <v>4.4400000000000004</v>
      </c>
      <c r="D13" s="4">
        <v>14</v>
      </c>
      <c r="E13" s="32">
        <v>119.85</v>
      </c>
      <c r="F13" s="10">
        <f t="shared" si="0"/>
        <v>4.6103046539156447E-3</v>
      </c>
    </row>
    <row r="14" spans="1:11" ht="31.5">
      <c r="A14" s="9" t="s">
        <v>10</v>
      </c>
      <c r="B14" s="2" t="s">
        <v>3</v>
      </c>
      <c r="C14" s="3">
        <v>2.2999999999999998</v>
      </c>
      <c r="D14" s="4">
        <v>1.3839999999999999</v>
      </c>
      <c r="E14" s="32">
        <v>13</v>
      </c>
      <c r="F14" s="10">
        <f t="shared" si="0"/>
        <v>2.3882208792806265E-3</v>
      </c>
    </row>
    <row r="15" spans="1:11" hidden="1" outlineLevel="1">
      <c r="A15" s="9" t="s">
        <v>11</v>
      </c>
      <c r="B15" s="2" t="s">
        <v>12</v>
      </c>
      <c r="C15" s="3"/>
      <c r="D15" s="4"/>
      <c r="E15" s="32"/>
      <c r="F15" s="10">
        <f t="shared" si="0"/>
        <v>0</v>
      </c>
    </row>
    <row r="16" spans="1:11" collapsed="1">
      <c r="A16" s="9" t="s">
        <v>13</v>
      </c>
      <c r="B16" s="2" t="s">
        <v>4</v>
      </c>
      <c r="C16" s="3">
        <v>2.9</v>
      </c>
      <c r="D16" s="4">
        <v>1.3</v>
      </c>
      <c r="E16" s="32">
        <v>4.8</v>
      </c>
      <c r="F16" s="10">
        <f t="shared" si="0"/>
        <v>3.0112350217016597E-3</v>
      </c>
    </row>
    <row r="17" spans="1:7">
      <c r="A17" s="9" t="s">
        <v>14</v>
      </c>
      <c r="B17" s="2" t="s">
        <v>5</v>
      </c>
      <c r="C17" s="3">
        <v>1.58</v>
      </c>
      <c r="D17" s="4">
        <v>1.3</v>
      </c>
      <c r="E17" s="32">
        <v>1.4</v>
      </c>
      <c r="F17" s="10">
        <f t="shared" si="0"/>
        <v>1.6406039083753871E-3</v>
      </c>
    </row>
    <row r="18" spans="1:7">
      <c r="A18" s="9" t="s">
        <v>15</v>
      </c>
      <c r="B18" s="2" t="s">
        <v>6</v>
      </c>
      <c r="C18" s="3">
        <v>26.92</v>
      </c>
      <c r="D18" s="4">
        <v>1.4</v>
      </c>
      <c r="E18" s="32">
        <v>26.34</v>
      </c>
      <c r="F18" s="10">
        <f t="shared" si="0"/>
        <v>2.7952567856623686E-2</v>
      </c>
    </row>
    <row r="19" spans="1:7" ht="31.5">
      <c r="A19" s="12" t="s">
        <v>32</v>
      </c>
      <c r="B19" s="13"/>
      <c r="C19" s="13">
        <f>SUM(C4:C18)</f>
        <v>963.05999999999983</v>
      </c>
      <c r="D19" s="14"/>
      <c r="E19" s="36">
        <f>SUM(E4:E18)</f>
        <v>3057.2</v>
      </c>
      <c r="F19" s="15">
        <f t="shared" si="0"/>
        <v>1</v>
      </c>
      <c r="G19" s="34"/>
    </row>
    <row r="20" spans="1:7">
      <c r="A20" s="19"/>
      <c r="B20" s="20"/>
      <c r="C20" s="20"/>
      <c r="D20" s="20"/>
      <c r="E20" s="20"/>
      <c r="F20" s="21"/>
    </row>
    <row r="21" spans="1:7">
      <c r="F21" s="11"/>
    </row>
    <row r="22" spans="1:7">
      <c r="A22" s="22" t="s">
        <v>34</v>
      </c>
      <c r="B22" s="6" t="s">
        <v>44</v>
      </c>
    </row>
  </sheetData>
  <mergeCells count="3">
    <mergeCell ref="A1:E1"/>
    <mergeCell ref="I2:K2"/>
    <mergeCell ref="I5:J5"/>
  </mergeCells>
  <pageMargins left="0.70866141732283472" right="0.70866141732283472" top="0.94488188976377963" bottom="0.35433070866141736" header="0" footer="0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G22" sqref="G22"/>
    </sheetView>
  </sheetViews>
  <sheetFormatPr defaultRowHeight="15.75" outlineLevelRow="1"/>
  <cols>
    <col min="1" max="1" width="53.5703125" style="29" customWidth="1"/>
    <col min="2" max="2" width="14" style="29" customWidth="1"/>
    <col min="3" max="3" width="17.85546875" style="29" customWidth="1"/>
    <col min="4" max="16384" width="9.140625" style="29"/>
  </cols>
  <sheetData>
    <row r="1" spans="1:5">
      <c r="B1" s="41" t="s">
        <v>38</v>
      </c>
      <c r="C1" s="41"/>
    </row>
    <row r="2" spans="1:5">
      <c r="A2" s="42" t="s">
        <v>43</v>
      </c>
      <c r="B2" s="42"/>
      <c r="C2" s="42"/>
    </row>
    <row r="3" spans="1:5" ht="56.25" customHeight="1">
      <c r="A3" s="40" t="s">
        <v>40</v>
      </c>
      <c r="B3" s="40"/>
      <c r="C3" s="40"/>
      <c r="D3" s="24"/>
      <c r="E3" s="24"/>
    </row>
    <row r="4" spans="1:5" ht="18.75" customHeight="1">
      <c r="A4" s="24"/>
      <c r="B4" s="24"/>
      <c r="C4" s="24"/>
      <c r="D4" s="24"/>
      <c r="E4" s="24"/>
    </row>
    <row r="5" spans="1:5" s="23" customFormat="1" ht="31.5">
      <c r="A5" s="31" t="s">
        <v>16</v>
      </c>
      <c r="B5" s="31" t="s">
        <v>17</v>
      </c>
      <c r="C5" s="31" t="s">
        <v>18</v>
      </c>
    </row>
    <row r="6" spans="1:5" s="23" customFormat="1" ht="47.25">
      <c r="A6" s="25" t="s">
        <v>28</v>
      </c>
      <c r="B6" s="25" t="s">
        <v>19</v>
      </c>
      <c r="C6" s="32">
        <v>482.7</v>
      </c>
    </row>
    <row r="7" spans="1:5" s="23" customFormat="1" ht="47.25">
      <c r="A7" s="25" t="s">
        <v>28</v>
      </c>
      <c r="B7" s="25" t="s">
        <v>20</v>
      </c>
      <c r="C7" s="32">
        <v>145.78</v>
      </c>
    </row>
    <row r="8" spans="1:5" s="23" customFormat="1" ht="31.5">
      <c r="A8" s="25" t="s">
        <v>25</v>
      </c>
      <c r="B8" s="25" t="s">
        <v>21</v>
      </c>
      <c r="C8" s="32">
        <v>1126.29</v>
      </c>
    </row>
    <row r="9" spans="1:5" s="23" customFormat="1" ht="31.5">
      <c r="A9" s="25" t="s">
        <v>25</v>
      </c>
      <c r="B9" s="25" t="s">
        <v>22</v>
      </c>
      <c r="C9" s="32">
        <f>ROUND(C8*30.2%,2)</f>
        <v>340.14</v>
      </c>
    </row>
    <row r="10" spans="1:5" s="23" customFormat="1" ht="31.5">
      <c r="A10" s="25" t="s">
        <v>29</v>
      </c>
      <c r="B10" s="25" t="s">
        <v>23</v>
      </c>
      <c r="C10" s="32">
        <v>340.06</v>
      </c>
    </row>
    <row r="11" spans="1:5" s="23" customFormat="1" ht="31.5">
      <c r="A11" s="25" t="s">
        <v>29</v>
      </c>
      <c r="B11" s="25" t="s">
        <v>24</v>
      </c>
      <c r="C11" s="32">
        <f>ROUND(C10*30.2%,2)</f>
        <v>102.7</v>
      </c>
    </row>
    <row r="12" spans="1:5" s="23" customFormat="1" ht="31.5">
      <c r="A12" s="25" t="s">
        <v>30</v>
      </c>
      <c r="B12" s="25" t="s">
        <v>33</v>
      </c>
      <c r="C12" s="32">
        <v>95.39</v>
      </c>
    </row>
    <row r="13" spans="1:5" s="23" customFormat="1">
      <c r="A13" s="25" t="s">
        <v>31</v>
      </c>
      <c r="B13" s="25" t="s">
        <v>0</v>
      </c>
      <c r="C13" s="32">
        <v>37.99</v>
      </c>
    </row>
    <row r="14" spans="1:5" s="23" customFormat="1">
      <c r="A14" s="25" t="s">
        <v>8</v>
      </c>
      <c r="B14" s="25" t="s">
        <v>1</v>
      </c>
      <c r="C14" s="32">
        <v>220.76</v>
      </c>
    </row>
    <row r="15" spans="1:5" s="23" customFormat="1">
      <c r="A15" s="25" t="s">
        <v>9</v>
      </c>
      <c r="B15" s="25" t="s">
        <v>2</v>
      </c>
      <c r="C15" s="32">
        <v>119.85</v>
      </c>
    </row>
    <row r="16" spans="1:5" s="23" customFormat="1">
      <c r="A16" s="25" t="s">
        <v>10</v>
      </c>
      <c r="B16" s="25" t="s">
        <v>3</v>
      </c>
      <c r="C16" s="32">
        <v>13</v>
      </c>
    </row>
    <row r="17" spans="1:3" s="23" customFormat="1" hidden="1" outlineLevel="1">
      <c r="A17" s="25" t="s">
        <v>11</v>
      </c>
      <c r="B17" s="25" t="s">
        <v>12</v>
      </c>
      <c r="C17" s="32"/>
    </row>
    <row r="18" spans="1:3" s="23" customFormat="1" collapsed="1">
      <c r="A18" s="25" t="s">
        <v>13</v>
      </c>
      <c r="B18" s="25" t="s">
        <v>4</v>
      </c>
      <c r="C18" s="32">
        <v>4.8</v>
      </c>
    </row>
    <row r="19" spans="1:3" s="23" customFormat="1">
      <c r="A19" s="25" t="s">
        <v>14</v>
      </c>
      <c r="B19" s="25" t="s">
        <v>5</v>
      </c>
      <c r="C19" s="32">
        <v>1.4</v>
      </c>
    </row>
    <row r="20" spans="1:3" s="23" customFormat="1">
      <c r="A20" s="25" t="s">
        <v>15</v>
      </c>
      <c r="B20" s="25" t="s">
        <v>6</v>
      </c>
      <c r="C20" s="32">
        <v>26.34</v>
      </c>
    </row>
    <row r="21" spans="1:3" s="23" customFormat="1">
      <c r="A21" s="26" t="s">
        <v>35</v>
      </c>
      <c r="B21" s="25"/>
      <c r="C21" s="33">
        <f>SUM(C6:C20)</f>
        <v>3057.2</v>
      </c>
    </row>
    <row r="22" spans="1:3">
      <c r="A22" s="27" t="s">
        <v>36</v>
      </c>
      <c r="B22" s="30"/>
      <c r="C22" s="30">
        <f>ROUND(C21*20%,2)</f>
        <v>611.44000000000005</v>
      </c>
    </row>
    <row r="23" spans="1:3">
      <c r="A23" s="28" t="s">
        <v>37</v>
      </c>
      <c r="B23" s="30"/>
      <c r="C23" s="35">
        <f>SUM(C21:C22)</f>
        <v>3668.64</v>
      </c>
    </row>
    <row r="26" spans="1:3">
      <c r="A26" s="29" t="s">
        <v>39</v>
      </c>
      <c r="B26" s="29" t="s">
        <v>41</v>
      </c>
    </row>
  </sheetData>
  <mergeCells count="3">
    <mergeCell ref="A3:C3"/>
    <mergeCell ref="B1:C1"/>
    <mergeCell ref="A2:C2"/>
  </mergeCells>
  <pageMargins left="0.98425196850393704" right="0.51181102362204722" top="0.94488188976377963" bottom="0.94488188976377963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Норматив ИКИР на 2023 год</vt:lpstr>
      <vt:lpstr>Стоимость часа услуг на2023г </vt:lpstr>
    </vt:vector>
  </TitlesOfParts>
  <Company>IKIR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vika</cp:lastModifiedBy>
  <cp:lastPrinted>2022-06-28T02:57:59Z</cp:lastPrinted>
  <dcterms:created xsi:type="dcterms:W3CDTF">2016-11-24T01:27:00Z</dcterms:created>
  <dcterms:modified xsi:type="dcterms:W3CDTF">2023-04-20T02:09:38Z</dcterms:modified>
</cp:coreProperties>
</file>